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1 BPG\GB &amp; BB Class Files - June 2 2014\3 Analyze Phase\"/>
    </mc:Choice>
  </mc:AlternateContent>
  <bookViews>
    <workbookView xWindow="120" yWindow="90" windowWidth="15180" windowHeight="5520" firstSheet="3" activeTab="3"/>
  </bookViews>
  <sheets>
    <sheet name="TTEST1" sheetId="4" r:id="rId1"/>
    <sheet name="21-40 - 60+ Chi Sq" sheetId="7" r:id="rId2"/>
    <sheet name="21-40 - 60+ Chi Sqa" sheetId="11" r:id="rId3"/>
    <sheet name="CHI" sheetId="1" r:id="rId4"/>
  </sheets>
  <calcPr calcId="152511"/>
</workbook>
</file>

<file path=xl/calcChain.xml><?xml version="1.0" encoding="utf-8"?>
<calcChain xmlns="http://schemas.openxmlformats.org/spreadsheetml/2006/main">
  <c r="A10" i="11" l="1"/>
  <c r="A9" i="11"/>
  <c r="A8" i="11"/>
  <c r="D7" i="11"/>
  <c r="C7" i="11"/>
  <c r="B7" i="11"/>
  <c r="K1" i="11"/>
  <c r="J1" i="11"/>
  <c r="I1" i="11"/>
  <c r="D5" i="11"/>
  <c r="C5" i="11"/>
  <c r="B5" i="11"/>
  <c r="E4" i="11"/>
  <c r="E3" i="11"/>
  <c r="E2" i="11"/>
  <c r="C7" i="7"/>
  <c r="B7" i="7"/>
  <c r="A7" i="7"/>
  <c r="I1" i="7"/>
  <c r="H1" i="7"/>
  <c r="G1" i="7"/>
  <c r="C5" i="7"/>
  <c r="B5" i="7"/>
  <c r="A5" i="7"/>
  <c r="D4" i="7"/>
  <c r="D3" i="7"/>
  <c r="D2" i="7"/>
  <c r="E6" i="4"/>
  <c r="C6" i="4"/>
  <c r="F6" i="4" s="1"/>
  <c r="C5" i="4"/>
  <c r="C4" i="4"/>
  <c r="C9" i="4" s="1"/>
  <c r="K2" i="11" l="1"/>
  <c r="D8" i="11" s="1"/>
  <c r="K3" i="11"/>
  <c r="D9" i="11" s="1"/>
  <c r="J3" i="11"/>
  <c r="C9" i="11" s="1"/>
  <c r="E5" i="11"/>
  <c r="I2" i="11"/>
  <c r="J4" i="11"/>
  <c r="C10" i="11" s="1"/>
  <c r="D5" i="7"/>
  <c r="I2" i="7" s="1"/>
  <c r="C8" i="7" s="1"/>
  <c r="C7" i="4"/>
  <c r="C8" i="4" s="1"/>
  <c r="C10" i="4" s="1"/>
  <c r="D10" i="4" s="1"/>
  <c r="B8" i="11" l="1"/>
  <c r="K4" i="11"/>
  <c r="D10" i="11" s="1"/>
  <c r="J2" i="11"/>
  <c r="C8" i="11" s="1"/>
  <c r="I4" i="11"/>
  <c r="B10" i="11" s="1"/>
  <c r="I3" i="11"/>
  <c r="B9" i="11" s="1"/>
  <c r="H2" i="7"/>
  <c r="B8" i="7" s="1"/>
  <c r="I4" i="7"/>
  <c r="C10" i="7" s="1"/>
  <c r="G4" i="7"/>
  <c r="A10" i="7" s="1"/>
  <c r="I3" i="7"/>
  <c r="C9" i="7" s="1"/>
  <c r="G3" i="7"/>
  <c r="A9" i="7" s="1"/>
  <c r="H3" i="7"/>
  <c r="B9" i="7" s="1"/>
  <c r="G2" i="7"/>
  <c r="H4" i="7"/>
  <c r="B10" i="7" s="1"/>
  <c r="C11" i="4"/>
  <c r="D11" i="4" s="1"/>
  <c r="G2" i="11" l="1"/>
  <c r="A8" i="7"/>
  <c r="F2" i="7"/>
  <c r="G1" i="11" l="1"/>
  <c r="F4" i="11"/>
  <c r="F1" i="7"/>
  <c r="E4" i="7"/>
</calcChain>
</file>

<file path=xl/sharedStrings.xml><?xml version="1.0" encoding="utf-8"?>
<sst xmlns="http://schemas.openxmlformats.org/spreadsheetml/2006/main" count="40" uniqueCount="25">
  <si>
    <t>Data1</t>
  </si>
  <si>
    <t>t-Test 1-sample</t>
  </si>
  <si>
    <t>Test Mean</t>
  </si>
  <si>
    <t>Confidence Level</t>
  </si>
  <si>
    <t>N</t>
  </si>
  <si>
    <t>Average</t>
  </si>
  <si>
    <t>Stdev</t>
  </si>
  <si>
    <t>SE Mean</t>
  </si>
  <si>
    <t>T</t>
  </si>
  <si>
    <t>TINV</t>
  </si>
  <si>
    <t>p - One sided</t>
  </si>
  <si>
    <t>p - two sided</t>
  </si>
  <si>
    <t>Test Stdev</t>
  </si>
  <si>
    <t>p 1-sample Stdev</t>
  </si>
  <si>
    <t>21-40</t>
  </si>
  <si>
    <t>41-60</t>
  </si>
  <si>
    <t>60+</t>
  </si>
  <si>
    <t>Like</t>
  </si>
  <si>
    <t>Don’t Care</t>
  </si>
  <si>
    <t>Hate</t>
  </si>
  <si>
    <t>Total</t>
  </si>
  <si>
    <t>Chi-Sq</t>
  </si>
  <si>
    <t>p</t>
  </si>
  <si>
    <t>Contribution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</si>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</sst>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A6"/>
    </sheetView>
  </sheetViews>
  <sheetFormatPr defaultRowHeight="15" x14ac:dyDescent="0.25"/>
  <cols>
    <col min="2" max="2" width="16.42578125" bestFit="1" customWidth="1"/>
  </cols>
  <sheetData>
    <row r="1" spans="1:6" x14ac:dyDescent="0.25">
      <c r="A1" t="s">
        <v>0</v>
      </c>
      <c r="B1" t="s">
        <v>1</v>
      </c>
    </row>
    <row r="2" spans="1:6" x14ac:dyDescent="0.25">
      <c r="A2" s="1">
        <v>10</v>
      </c>
      <c r="B2" t="s">
        <v>2</v>
      </c>
      <c r="C2">
        <v>11</v>
      </c>
    </row>
    <row r="3" spans="1:6" x14ac:dyDescent="0.25">
      <c r="A3" s="1">
        <v>12</v>
      </c>
      <c r="B3" t="s">
        <v>3</v>
      </c>
      <c r="C3">
        <v>0.95</v>
      </c>
    </row>
    <row r="4" spans="1:6" x14ac:dyDescent="0.25">
      <c r="A4" s="1">
        <v>13</v>
      </c>
      <c r="B4" t="s">
        <v>4</v>
      </c>
      <c r="C4">
        <f>COUNT($A$2:$A$6)</f>
        <v>5</v>
      </c>
    </row>
    <row r="5" spans="1:6" x14ac:dyDescent="0.25">
      <c r="A5" s="1">
        <v>12</v>
      </c>
      <c r="B5" t="s">
        <v>5</v>
      </c>
      <c r="C5">
        <f>AVERAGE($A$2:$A$6)</f>
        <v>12.2</v>
      </c>
      <c r="E5" t="s">
        <v>12</v>
      </c>
      <c r="F5" t="s">
        <v>13</v>
      </c>
    </row>
    <row r="6" spans="1:6" x14ac:dyDescent="0.25">
      <c r="A6" s="1">
        <v>14</v>
      </c>
      <c r="B6" t="s">
        <v>6</v>
      </c>
      <c r="C6">
        <f>STDEV($A$2:$A$6)</f>
        <v>1.4832396974191289</v>
      </c>
      <c r="E6">
        <f>STDEV($A$2:$A$6)</f>
        <v>1.4832396974191289</v>
      </c>
      <c r="F6" s="2">
        <f>2*CHIDIST(C6^2*(C4-1)/E6^2,C4-1)</f>
        <v>0.81201169941967621</v>
      </c>
    </row>
    <row r="7" spans="1:6" x14ac:dyDescent="0.25">
      <c r="B7" t="s">
        <v>7</v>
      </c>
      <c r="C7">
        <f>C6/SQRT(C4)</f>
        <v>0.66332495807107827</v>
      </c>
    </row>
    <row r="8" spans="1:6" x14ac:dyDescent="0.25">
      <c r="B8" t="s">
        <v>8</v>
      </c>
      <c r="C8" s="2">
        <f>(C$2-C$5)/C$7</f>
        <v>-1.8090680674665853</v>
      </c>
    </row>
    <row r="9" spans="1:6" x14ac:dyDescent="0.25">
      <c r="B9" t="s">
        <v>9</v>
      </c>
      <c r="C9">
        <f>TINV(2*(1-C$3),(C$4)-1)</f>
        <v>2.131846786326649</v>
      </c>
    </row>
    <row r="10" spans="1:6" x14ac:dyDescent="0.25">
      <c r="B10" t="s">
        <v>10</v>
      </c>
      <c r="C10">
        <f>TDIST(ABS(C$8),C$4-1,1)</f>
        <v>7.2351999303164938E-2</v>
      </c>
      <c r="D10" t="str">
        <f>IF(C10&lt;(1-C3),"Reject Null Hypothesis because p &lt; "&amp; 1-C3&amp;" (Means are Different)","Cannot Reject Null Hypothesis  because p &gt; "&amp; 1-C3&amp;" (Means are the same)")</f>
        <v>Cannot Reject Null Hypothesis  because p &gt; 0.05 (Means are the same)</v>
      </c>
    </row>
    <row r="11" spans="1:6" x14ac:dyDescent="0.25">
      <c r="B11" t="s">
        <v>11</v>
      </c>
      <c r="C11">
        <f>TDIST(ABS(C$8),C$4-1,2)</f>
        <v>0.14470399860632988</v>
      </c>
      <c r="D11" t="str">
        <f>IF(C11&lt;(1-C3),"Reject Null Hypothesis because p &lt; "&amp; 1-C3&amp;" (Means are Different)","Cannot Reject Null Hypothesis  because p &gt; "&amp; 1-C3&amp;" (Means are the same)")</f>
        <v>Cannot Reject Null Hypothesis  because p &gt; 0.05 (Means are the same)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B1" workbookViewId="0">
      <selection activeCell="B2" sqref="B2"/>
    </sheetView>
  </sheetViews>
  <sheetFormatPr defaultRowHeight="15" x14ac:dyDescent="0.25"/>
  <sheetData>
    <row r="1" spans="1:9" x14ac:dyDescent="0.25">
      <c r="A1" s="1" t="s">
        <v>14</v>
      </c>
      <c r="B1" s="1" t="s">
        <v>15</v>
      </c>
      <c r="C1" s="1" t="s">
        <v>16</v>
      </c>
      <c r="D1" t="s">
        <v>20</v>
      </c>
      <c r="E1" s="3" t="s">
        <v>21</v>
      </c>
      <c r="F1" s="5">
        <f>IF(ISERROR(CHIINV(F2,4)),72,CHIINV(F2,4))</f>
        <v>7.7420423316318843</v>
      </c>
      <c r="G1" t="str">
        <f>A1 &amp; " Expected"</f>
        <v>21-40 Expected</v>
      </c>
      <c r="H1" t="str">
        <f>B1 &amp; " Expected"</f>
        <v>41-60 Expected</v>
      </c>
      <c r="I1" t="str">
        <f>C1 &amp; " Expected"</f>
        <v>60+ Expected</v>
      </c>
    </row>
    <row r="2" spans="1:9" x14ac:dyDescent="0.25">
      <c r="A2" s="1">
        <v>27</v>
      </c>
      <c r="B2" s="1">
        <v>12</v>
      </c>
      <c r="C2" s="1">
        <v>24</v>
      </c>
      <c r="D2">
        <f>SUM(A2:C2)</f>
        <v>63</v>
      </c>
      <c r="E2" s="4" t="s">
        <v>22</v>
      </c>
      <c r="F2" s="5">
        <f>CHITEST($A$2:$C$4,$G$2:$I$4)</f>
        <v>0.10149785987176867</v>
      </c>
      <c r="G2">
        <f>($A$5*$D$2)/$D$5</f>
        <v>22.079439252336449</v>
      </c>
      <c r="H2">
        <f>($B$5*$D$2)/$D$5</f>
        <v>19.72429906542056</v>
      </c>
      <c r="I2">
        <f>($C$5*$D$2)/$D$5</f>
        <v>21.196261682242991</v>
      </c>
    </row>
    <row r="3" spans="1:9" x14ac:dyDescent="0.25">
      <c r="A3" s="1">
        <v>35</v>
      </c>
      <c r="B3" s="1">
        <v>41</v>
      </c>
      <c r="C3" s="1">
        <v>31</v>
      </c>
      <c r="D3">
        <f>SUM(A3:C3)</f>
        <v>107</v>
      </c>
      <c r="E3" s="6" t="s">
        <v>24</v>
      </c>
      <c r="F3">
        <v>0.05</v>
      </c>
      <c r="G3">
        <f>($A$5*$D$3)/$D$5</f>
        <v>37.5</v>
      </c>
      <c r="H3">
        <f>($B$5*$D$3)/$D$5</f>
        <v>33.5</v>
      </c>
      <c r="I3">
        <f>($C$5*$D$3)/$D$5</f>
        <v>36</v>
      </c>
    </row>
    <row r="4" spans="1:9" x14ac:dyDescent="0.25">
      <c r="A4" s="1">
        <v>13</v>
      </c>
      <c r="B4" s="1">
        <v>14</v>
      </c>
      <c r="C4" s="1">
        <v>17</v>
      </c>
      <c r="D4">
        <f>SUM(A4:C4)</f>
        <v>44</v>
      </c>
      <c r="E4" t="str">
        <f>IF(F2&lt;F3,"Variables are Related","Variables are Independent")</f>
        <v>Variables are Independent</v>
      </c>
      <c r="G4">
        <f>($A$5*$D$4)/$D$5</f>
        <v>15.420560747663551</v>
      </c>
      <c r="H4">
        <f>($B$5*$D$4)/$D$5</f>
        <v>13.77570093457944</v>
      </c>
      <c r="I4">
        <f>($C$5*$D$4)/$D$5</f>
        <v>14.803738317757009</v>
      </c>
    </row>
    <row r="5" spans="1:9" x14ac:dyDescent="0.25">
      <c r="A5">
        <f>SUM(A2:A4)</f>
        <v>75</v>
      </c>
      <c r="B5">
        <f>SUM(B2:B4)</f>
        <v>67</v>
      </c>
      <c r="C5">
        <f>SUM(C2:C4)</f>
        <v>72</v>
      </c>
      <c r="D5">
        <f>SUM(D2:D4)</f>
        <v>214</v>
      </c>
    </row>
    <row r="7" spans="1:9" x14ac:dyDescent="0.25">
      <c r="A7" t="str">
        <f>A1</f>
        <v>21-40</v>
      </c>
      <c r="B7" t="str">
        <f>B1</f>
        <v>41-60</v>
      </c>
      <c r="C7" t="str">
        <f>C1</f>
        <v>60+</v>
      </c>
      <c r="D7" t="s">
        <v>23</v>
      </c>
    </row>
    <row r="8" spans="1:9" x14ac:dyDescent="0.25">
      <c r="A8">
        <f t="shared" ref="A8:C10" si="0">(A2- G2)^2/G2</f>
        <v>1.0965821094793053</v>
      </c>
      <c r="B8">
        <f t="shared" si="0"/>
        <v>3.0249387242691741</v>
      </c>
      <c r="C8">
        <f t="shared" si="0"/>
        <v>0.37086485684616521</v>
      </c>
    </row>
    <row r="9" spans="1:9" x14ac:dyDescent="0.25">
      <c r="A9">
        <f t="shared" si="0"/>
        <v>0.16666666666666666</v>
      </c>
      <c r="B9">
        <f t="shared" si="0"/>
        <v>1.6791044776119404</v>
      </c>
      <c r="C9">
        <f t="shared" si="0"/>
        <v>0.69444444444444442</v>
      </c>
    </row>
    <row r="10" spans="1:9" x14ac:dyDescent="0.25">
      <c r="A10">
        <f t="shared" si="0"/>
        <v>0.37995468705749058</v>
      </c>
      <c r="B10">
        <f t="shared" si="0"/>
        <v>3.6520879037268768E-3</v>
      </c>
      <c r="C10">
        <f t="shared" si="0"/>
        <v>0.32583427735296899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F1" workbookViewId="0">
      <selection activeCell="G10" sqref="G10"/>
    </sheetView>
  </sheetViews>
  <sheetFormatPr defaultRowHeight="15" x14ac:dyDescent="0.25"/>
  <sheetData>
    <row r="1" spans="1:11" x14ac:dyDescent="0.25">
      <c r="A1" s="1"/>
      <c r="B1" s="1" t="s">
        <v>14</v>
      </c>
      <c r="C1" s="1" t="s">
        <v>15</v>
      </c>
      <c r="D1" s="1" t="s">
        <v>16</v>
      </c>
      <c r="E1" t="s">
        <v>20</v>
      </c>
      <c r="F1" s="3" t="s">
        <v>21</v>
      </c>
      <c r="G1" s="5">
        <f>IF(ISERROR(CHIINV(G2,4)),72,CHIINV(G2,4))</f>
        <v>18.31879240585123</v>
      </c>
      <c r="I1" t="str">
        <f>B1 &amp; " Expected"</f>
        <v>21-40 Expected</v>
      </c>
      <c r="J1" t="str">
        <f>C1 &amp; " Expected"</f>
        <v>41-60 Expected</v>
      </c>
      <c r="K1" t="str">
        <f>D1 &amp; " Expected"</f>
        <v>60+ Expected</v>
      </c>
    </row>
    <row r="2" spans="1:11" x14ac:dyDescent="0.25">
      <c r="A2" s="1" t="s">
        <v>17</v>
      </c>
      <c r="B2" s="1">
        <v>27</v>
      </c>
      <c r="C2" s="1">
        <v>12</v>
      </c>
      <c r="D2" s="1">
        <v>24</v>
      </c>
      <c r="E2">
        <f>SUM(B2:D2)</f>
        <v>63</v>
      </c>
      <c r="F2" s="4" t="s">
        <v>22</v>
      </c>
      <c r="G2" s="5">
        <f>CHITEST($B$2:$D$4,$I$2:$K$4)</f>
        <v>1.0690368336197331E-3</v>
      </c>
      <c r="I2">
        <f>($B$5*$E$2)/$E$5</f>
        <v>19.129554655870447</v>
      </c>
      <c r="J2">
        <f>($C$5*$E$2)/$E$5</f>
        <v>25.506072874493928</v>
      </c>
      <c r="K2">
        <f>($D$5*$E$2)/$E$5</f>
        <v>18.364372469635626</v>
      </c>
    </row>
    <row r="3" spans="1:11" x14ac:dyDescent="0.25">
      <c r="A3" s="1" t="s">
        <v>18</v>
      </c>
      <c r="B3" s="1">
        <v>35</v>
      </c>
      <c r="C3" s="1">
        <v>67</v>
      </c>
      <c r="D3" s="1">
        <v>31</v>
      </c>
      <c r="E3">
        <f>SUM(B3:D3)</f>
        <v>133</v>
      </c>
      <c r="F3" s="6" t="s">
        <v>24</v>
      </c>
      <c r="G3">
        <v>0.05</v>
      </c>
      <c r="I3">
        <f>($B$5*$E$3)/$E$5</f>
        <v>40.384615384615387</v>
      </c>
      <c r="J3">
        <f>($C$5*$E$3)/$E$5</f>
        <v>53.846153846153847</v>
      </c>
      <c r="K3">
        <f>($D$5*$E$3)/$E$5</f>
        <v>38.769230769230766</v>
      </c>
    </row>
    <row r="4" spans="1:11" x14ac:dyDescent="0.25">
      <c r="A4" s="1" t="s">
        <v>19</v>
      </c>
      <c r="B4" s="1">
        <v>13</v>
      </c>
      <c r="C4" s="1">
        <v>21</v>
      </c>
      <c r="D4" s="1">
        <v>17</v>
      </c>
      <c r="E4">
        <f>SUM(B4:D4)</f>
        <v>51</v>
      </c>
      <c r="F4" t="str">
        <f>IF(G2&lt;G3,"Variables are Related","Variables are Independent")</f>
        <v>Variables are Related</v>
      </c>
      <c r="I4">
        <f>($B$5*$E$4)/$E$5</f>
        <v>15.48582995951417</v>
      </c>
      <c r="J4">
        <f>($C$5*$E$4)/$E$5</f>
        <v>20.647773279352226</v>
      </c>
      <c r="K4">
        <f>($D$5*$E$4)/$E$5</f>
        <v>14.866396761133604</v>
      </c>
    </row>
    <row r="5" spans="1:11" x14ac:dyDescent="0.25">
      <c r="A5" t="s">
        <v>20</v>
      </c>
      <c r="B5">
        <f>SUM(B2:B4)</f>
        <v>75</v>
      </c>
      <c r="C5">
        <f>SUM(C2:C4)</f>
        <v>100</v>
      </c>
      <c r="D5">
        <f>SUM(D2:D4)</f>
        <v>72</v>
      </c>
      <c r="E5">
        <f>SUM(E2:E4)</f>
        <v>247</v>
      </c>
    </row>
    <row r="7" spans="1:11" x14ac:dyDescent="0.25">
      <c r="B7" t="str">
        <f>B1</f>
        <v>21-40</v>
      </c>
      <c r="C7" t="str">
        <f>C1</f>
        <v>41-60</v>
      </c>
      <c r="D7" t="str">
        <f>D1</f>
        <v>60+</v>
      </c>
      <c r="E7" t="s">
        <v>23</v>
      </c>
    </row>
    <row r="8" spans="1:11" x14ac:dyDescent="0.25">
      <c r="A8" t="str">
        <f>A2</f>
        <v>Like</v>
      </c>
      <c r="B8">
        <f t="shared" ref="B8:D10" si="0">(B2- I2)^2/I2</f>
        <v>3.2381260844418729</v>
      </c>
      <c r="C8">
        <f t="shared" si="0"/>
        <v>7.1517871602082135</v>
      </c>
      <c r="D8">
        <f t="shared" si="0"/>
        <v>1.7294518347149939</v>
      </c>
    </row>
    <row r="9" spans="1:11" x14ac:dyDescent="0.25">
      <c r="A9" t="str">
        <f>A3</f>
        <v>Don’t Care</v>
      </c>
      <c r="B9">
        <f t="shared" si="0"/>
        <v>0.71794871794871851</v>
      </c>
      <c r="C9">
        <f t="shared" si="0"/>
        <v>3.2132967032967028</v>
      </c>
      <c r="D9">
        <f t="shared" si="0"/>
        <v>1.5569291819291811</v>
      </c>
    </row>
    <row r="10" spans="1:11" x14ac:dyDescent="0.25">
      <c r="A10" t="str">
        <f>A4</f>
        <v>Hate</v>
      </c>
      <c r="B10">
        <f t="shared" si="0"/>
        <v>0.39903257389325508</v>
      </c>
      <c r="C10">
        <f t="shared" si="0"/>
        <v>6.008573469873814E-3</v>
      </c>
      <c r="D10">
        <f t="shared" si="0"/>
        <v>0.3062115759484178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H12" sqref="H12"/>
    </sheetView>
  </sheetViews>
  <sheetFormatPr defaultRowHeight="15" x14ac:dyDescent="0.25"/>
  <cols>
    <col min="1" max="1" width="10.28515625" bestFit="1" customWidth="1"/>
    <col min="2" max="3" width="5.7109375" bestFit="1" customWidth="1"/>
    <col min="4" max="4" width="4" bestFit="1" customWidth="1"/>
  </cols>
  <sheetData>
    <row r="1" spans="1:4" x14ac:dyDescent="0.25">
      <c r="B1" t="s">
        <v>14</v>
      </c>
      <c r="C1" t="s">
        <v>15</v>
      </c>
      <c r="D1" t="s">
        <v>16</v>
      </c>
    </row>
    <row r="2" spans="1:4" x14ac:dyDescent="0.25">
      <c r="A2" t="s">
        <v>17</v>
      </c>
      <c r="B2">
        <v>27</v>
      </c>
      <c r="C2">
        <v>12</v>
      </c>
      <c r="D2">
        <v>24</v>
      </c>
    </row>
    <row r="3" spans="1:4" x14ac:dyDescent="0.25">
      <c r="A3" t="s">
        <v>18</v>
      </c>
      <c r="B3">
        <v>35</v>
      </c>
      <c r="C3">
        <v>67</v>
      </c>
      <c r="D3">
        <v>31</v>
      </c>
    </row>
    <row r="4" spans="1:4" x14ac:dyDescent="0.25">
      <c r="A4" t="s">
        <v>19</v>
      </c>
      <c r="B4">
        <v>13</v>
      </c>
      <c r="C4">
        <v>21</v>
      </c>
      <c r="D4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TTEST1</vt:lpstr>
      <vt:lpstr>21-40 - 60+ Chi Sq</vt:lpstr>
      <vt:lpstr>21-40 - 60+ Chi Sqa</vt:lpstr>
      <vt:lpstr>CHI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TTEST1</dc:title>
  <dc:creator>Nola Lynch and QI Macros</dc:creator>
  <dc:description>_x000d_
Charts created with QI Macros for Excel_x000d_
www.qimacros.com</dc:description>
  <cp:lastModifiedBy>Chris</cp:lastModifiedBy>
  <dcterms:created xsi:type="dcterms:W3CDTF">2014-05-22T10:18:17Z</dcterms:created>
  <dcterms:modified xsi:type="dcterms:W3CDTF">2014-06-17T20:07:14Z</dcterms:modified>
</cp:coreProperties>
</file>